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600" windowHeight="11016"/>
  </bookViews>
  <sheets>
    <sheet name="Лист1 (2)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9" i="4"/>
  <c r="D50"/>
  <c r="C50"/>
  <c r="E32"/>
  <c r="E33"/>
  <c r="E34"/>
  <c r="E35"/>
  <c r="E37"/>
  <c r="E38"/>
  <c r="E39"/>
  <c r="E43"/>
  <c r="E44"/>
  <c r="E45"/>
  <c r="E46"/>
  <c r="E48"/>
  <c r="E31"/>
  <c r="D38"/>
  <c r="D47"/>
  <c r="E47" s="1"/>
  <c r="D44"/>
  <c r="D40"/>
  <c r="E40" s="1"/>
  <c r="D31"/>
  <c r="D36"/>
  <c r="E36" s="1"/>
  <c r="C38"/>
  <c r="C40"/>
  <c r="C44"/>
  <c r="C36"/>
  <c r="C31"/>
  <c r="E16"/>
  <c r="E17"/>
  <c r="E18"/>
  <c r="E19"/>
  <c r="E20"/>
  <c r="D15"/>
  <c r="D25"/>
  <c r="E25" s="1"/>
  <c r="C25"/>
  <c r="C15"/>
  <c r="D52"/>
  <c r="C52"/>
  <c r="C55" s="1"/>
  <c r="E15" l="1"/>
  <c r="D49"/>
  <c r="C49"/>
  <c r="C14"/>
  <c r="D14"/>
  <c r="E14" s="1"/>
  <c r="D29"/>
  <c r="D55"/>
  <c r="E49" l="1"/>
  <c r="C29"/>
</calcChain>
</file>

<file path=xl/sharedStrings.xml><?xml version="1.0" encoding="utf-8"?>
<sst xmlns="http://schemas.openxmlformats.org/spreadsheetml/2006/main" count="92" uniqueCount="91">
  <si>
    <t>Кассовое исполнение</t>
  </si>
  <si>
    <t>% исполнения</t>
  </si>
  <si>
    <t>Доходы</t>
  </si>
  <si>
    <t>000 1000000000 0000 000</t>
  </si>
  <si>
    <t>Налоговые и неналоговые доходы</t>
  </si>
  <si>
    <t>000 1010000000 0000 000</t>
  </si>
  <si>
    <t>Налоги на прибыль, доходы</t>
  </si>
  <si>
    <t>000 1080000000 0000 000</t>
  </si>
  <si>
    <t>Государственная пошлина</t>
  </si>
  <si>
    <t xml:space="preserve">000 1110000000 0000 000 </t>
  </si>
  <si>
    <t>Доходы от использования имущества, находящегося в государственной и муниципальной собственности</t>
  </si>
  <si>
    <t>000 1130000000 0000 000</t>
  </si>
  <si>
    <t>Доходы от оказания платных услуг (работ) и компенсации затрат  государства</t>
  </si>
  <si>
    <t>000 1160000000 0000 000</t>
  </si>
  <si>
    <t>Штрафы, санкции, возмещение ущерба</t>
  </si>
  <si>
    <t>000 1170000000 0000 000</t>
  </si>
  <si>
    <t>Прочие неналоговые доходы</t>
  </si>
  <si>
    <t>000 2000000000 0000 000</t>
  </si>
  <si>
    <t>Безвозмездные поступления</t>
  </si>
  <si>
    <t>000 2020000000 0000 000</t>
  </si>
  <si>
    <t>Безвозмездные поступления от других бюджетов бюджетной системы Российской Федерации</t>
  </si>
  <si>
    <t>000 2180000000 0000 000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</si>
  <si>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</si>
  <si>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</si>
  <si>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</si>
  <si>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</si>
  <si>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</si>
  <si>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</si>
  <si>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</si>
  <si>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</si>
  <si>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</si>
  <si>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</si>
  <si>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</si>
  <si>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</si>
  <si>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</si>
  <si>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</si>
  <si>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ВСЕГО  РАСХОДОВ</t>
  </si>
  <si>
    <t>Результат исполнения бюджета (дефицит «-», профицит «+»)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</si>
  <si>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</si>
  <si>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</si>
  <si>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</t>
  </si>
  <si>
    <t>уменьшение</t>
  </si>
  <si>
    <t>Источники финансирования дефицита ВСЕГО</t>
  </si>
  <si>
    <t>Утверждено на текущий финансовый год решением о бюджете</t>
  </si>
  <si>
    <r>
      <t>Код бюджетной классификации (</t>
    </r>
    <r>
      <rPr>
        <i/>
        <sz val="10"/>
        <color theme="1"/>
        <rFont val="Times New Roman"/>
        <family val="1"/>
        <charset val="204"/>
      </rPr>
      <t>по доходам-группа, подгруппа; по расходам-раздел, подраздел; по источникам финансирования дефицита-группа, подгруппа, КОСГУ)</t>
    </r>
  </si>
  <si>
    <t>0100</t>
  </si>
  <si>
    <t>0104</t>
  </si>
  <si>
    <t>0111</t>
  </si>
  <si>
    <t>0113</t>
  </si>
  <si>
    <t>0400</t>
  </si>
  <si>
    <t>0409</t>
  </si>
  <si>
    <t>0800</t>
  </si>
  <si>
    <t>0801</t>
  </si>
  <si>
    <t>0804</t>
  </si>
  <si>
    <t>Ежеквартальный отчет</t>
  </si>
  <si>
    <t>об исполнении бюджета муниципального образования</t>
  </si>
  <si>
    <t>(расшифровка подписи)</t>
  </si>
  <si>
    <t>0500</t>
  </si>
  <si>
    <t>0502</t>
  </si>
  <si>
    <t>ЖИЛИЩНО-КОММУНАЛЬНОЕ ХОЗЯЙСТВО</t>
  </si>
  <si>
    <t>Коммунальное хозяйство</t>
  </si>
  <si>
    <t>000 1030000000 0000 000</t>
  </si>
  <si>
    <t>Налоги на товары (работы, услуги), реализуемые на территории Российской Федерации</t>
  </si>
  <si>
    <t>0501</t>
  </si>
  <si>
    <t>Жилищное хозяйство</t>
  </si>
  <si>
    <t>0503</t>
  </si>
  <si>
    <t>Приложение № 1</t>
  </si>
  <si>
    <t>" Об утверждении отчета об исполнении бюджета городского поселения поселок Старая Торопа Западнодвинского района  Тверской области</t>
  </si>
  <si>
    <t>Наименование показателя</t>
  </si>
  <si>
    <t>000 1060000000 0000 000</t>
  </si>
  <si>
    <t>Налог на имущество</t>
  </si>
  <si>
    <t>0200</t>
  </si>
  <si>
    <t>НАЦИОНАЛЬНАЯ ОБОРОНА</t>
  </si>
  <si>
    <t>Мобилизационная и вневойсковая подготовка</t>
  </si>
  <si>
    <t>0203</t>
  </si>
  <si>
    <t>Глава администрации</t>
  </si>
  <si>
    <t>городского поселения ________________________</t>
  </si>
  <si>
    <t>Исполнитель                   _____________________________</t>
  </si>
  <si>
    <t>Лукина Е.М.</t>
  </si>
  <si>
    <t>О.Л. Грибалёва</t>
  </si>
  <si>
    <t>Благоустройство</t>
  </si>
  <si>
    <t>( руб.)</t>
  </si>
  <si>
    <t>Городское поселение поселок Старая Торопа Западнодвинского  района Тверской области</t>
  </si>
  <si>
    <t>за январь - март  2020 года</t>
  </si>
  <si>
    <t>(ежеквартально, начиная с отчета на 1 апреля 2020 года)</t>
  </si>
  <si>
    <t>000 2190000000 0000 000</t>
  </si>
  <si>
    <t>000 1140000000 0000 000</t>
  </si>
  <si>
    <t>за 1 квартал 2020 года</t>
  </si>
  <si>
    <t>к постановлению № 36 от 17.04.2020 г</t>
  </si>
  <si>
    <t>Возврат прочих остатков субсидий. субвенций и иных межбюджетных трансфертов, имеющих целевое назначение, прошлых лет из бюджетов городских поселений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</si>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</sst>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ourier New"/>
      <family val="3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Arial Cyr"/>
    </font>
    <font>
      <sz val="10"/>
      <name val="Arial Cyr"/>
    </font>
    <font>
      <b/>
      <sz val="11"/>
      <color indexed="8"/>
      <name val="Arial Cyr"/>
      <family val="2"/>
    </font>
    <font>
      <sz val="12"/>
      <color rgb="FF000000"/>
      <name val="Times New Roman"/>
    </font>
    <font>
      <sz val="8"/>
      <color rgb="FF000000"/>
      <name val="Arial Cyr"/>
    </font>
    <font>
      <sz val="8"/>
      <name val="Arial Cyr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2" fillId="0" borderId="0"/>
    <xf numFmtId="0" fontId="15" fillId="0" borderId="0">
      <alignment horizontal="right"/>
    </xf>
    <xf numFmtId="0" fontId="15" fillId="0" borderId="4">
      <alignment horizontal="right"/>
    </xf>
    <xf numFmtId="0" fontId="16" fillId="0" borderId="0">
      <alignment horizontal="left"/>
    </xf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165" fontId="7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0" fillId="0" borderId="0" xfId="0" applyBorder="1"/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12" fillId="0" borderId="0" xfId="1" applyNumberFormat="1" applyProtection="1">
      <protection locked="0"/>
    </xf>
    <xf numFmtId="0" fontId="14" fillId="0" borderId="0" xfId="0" applyNumberFormat="1" applyFont="1" applyFill="1" applyBorder="1" applyAlignment="1" applyProtection="1"/>
    <xf numFmtId="0" fontId="17" fillId="0" borderId="0" xfId="4" applyNumberFormat="1" applyFont="1" applyBorder="1" applyAlignment="1" applyProtection="1"/>
    <xf numFmtId="0" fontId="18" fillId="0" borderId="0" xfId="0" applyFont="1"/>
    <xf numFmtId="0" fontId="9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0" fontId="20" fillId="0" borderId="0" xfId="0" applyFont="1" applyAlignment="1">
      <alignment horizontal="center"/>
    </xf>
    <xf numFmtId="2" fontId="0" fillId="0" borderId="0" xfId="0" applyNumberFormat="1"/>
    <xf numFmtId="0" fontId="10" fillId="0" borderId="3" xfId="0" applyFont="1" applyBorder="1" applyAlignment="1">
      <alignment horizontal="center"/>
    </xf>
    <xf numFmtId="0" fontId="13" fillId="0" borderId="0" xfId="1" applyNumberFormat="1" applyFont="1" applyAlignment="1" applyProtection="1">
      <alignment horizontal="right" wrapText="1"/>
    </xf>
    <xf numFmtId="0" fontId="13" fillId="0" borderId="0" xfId="1" applyNumberFormat="1" applyFont="1" applyAlignment="1" applyProtection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5">
    <cellStyle name="xl22" xfId="1"/>
    <cellStyle name="xl25" xfId="4"/>
    <cellStyle name="xl66" xfId="2"/>
    <cellStyle name="xl67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topLeftCell="A4" workbookViewId="0">
      <selection activeCell="B28" sqref="B28"/>
    </sheetView>
  </sheetViews>
  <sheetFormatPr defaultRowHeight="14.4"/>
  <cols>
    <col min="1" max="1" width="27.33203125" customWidth="1"/>
    <col min="2" max="2" width="36.44140625" customWidth="1"/>
    <col min="3" max="3" width="12.6640625" customWidth="1"/>
    <col min="4" max="4" width="13" customWidth="1"/>
    <col min="5" max="5" width="9.33203125" customWidth="1"/>
  </cols>
  <sheetData>
    <row r="1" spans="1:5">
      <c r="B1" s="21"/>
      <c r="C1" s="35" t="s">
        <v>66</v>
      </c>
      <c r="D1" s="35"/>
      <c r="E1" s="35"/>
    </row>
    <row r="2" spans="1:5" ht="15.6">
      <c r="A2" s="14"/>
      <c r="B2" s="22"/>
      <c r="C2" s="35" t="s">
        <v>88</v>
      </c>
      <c r="D2" s="35"/>
      <c r="E2" s="35"/>
    </row>
    <row r="3" spans="1:5" ht="29.4" customHeight="1">
      <c r="B3" s="34" t="s">
        <v>67</v>
      </c>
      <c r="C3" s="34"/>
      <c r="D3" s="34"/>
      <c r="E3" s="34"/>
    </row>
    <row r="4" spans="1:5">
      <c r="B4" s="23"/>
      <c r="C4" s="35" t="s">
        <v>87</v>
      </c>
      <c r="D4" s="35"/>
      <c r="E4" s="35"/>
    </row>
    <row r="5" spans="1:5" ht="15.6">
      <c r="A5" s="24"/>
      <c r="B5" s="25" t="s">
        <v>54</v>
      </c>
      <c r="C5" s="24"/>
      <c r="D5" s="24"/>
    </row>
    <row r="6" spans="1:5" ht="15.6">
      <c r="A6" s="36" t="s">
        <v>55</v>
      </c>
      <c r="B6" s="36"/>
      <c r="C6" s="36"/>
      <c r="D6" s="36"/>
    </row>
    <row r="7" spans="1:5" ht="15.6">
      <c r="A7" s="36" t="s">
        <v>82</v>
      </c>
      <c r="B7" s="36"/>
      <c r="C7" s="36"/>
      <c r="D7" s="36"/>
    </row>
    <row r="8" spans="1:5" ht="15.6">
      <c r="A8" s="36" t="s">
        <v>83</v>
      </c>
      <c r="B8" s="36"/>
      <c r="C8" s="36"/>
      <c r="D8" s="36"/>
    </row>
    <row r="9" spans="1:5" ht="15.6">
      <c r="A9" s="36" t="s">
        <v>84</v>
      </c>
      <c r="B9" s="36"/>
      <c r="C9" s="36"/>
      <c r="D9" s="36"/>
    </row>
    <row r="10" spans="1:5" ht="15.6">
      <c r="A10" s="25"/>
      <c r="B10" s="31" t="s">
        <v>81</v>
      </c>
      <c r="C10" s="25"/>
      <c r="D10" s="25"/>
    </row>
    <row r="12" spans="1:5" ht="94.5" customHeight="1">
      <c r="A12" s="2" t="s">
        <v>44</v>
      </c>
      <c r="B12" s="2" t="s">
        <v>68</v>
      </c>
      <c r="C12" s="2" t="s">
        <v>43</v>
      </c>
      <c r="D12" s="2" t="s">
        <v>0</v>
      </c>
      <c r="E12" s="2" t="s">
        <v>1</v>
      </c>
    </row>
    <row r="13" spans="1:5">
      <c r="A13" s="4">
        <v>1</v>
      </c>
      <c r="B13" s="4">
        <v>2</v>
      </c>
      <c r="C13" s="4">
        <v>3</v>
      </c>
      <c r="D13" s="4">
        <v>4</v>
      </c>
      <c r="E13" s="4">
        <v>5</v>
      </c>
    </row>
    <row r="14" spans="1:5" ht="15.6">
      <c r="A14" s="5"/>
      <c r="B14" s="6" t="s">
        <v>2</v>
      </c>
      <c r="C14" s="29">
        <f>C15+C25</f>
        <v>6133.0499999999993</v>
      </c>
      <c r="D14" s="29">
        <f>D15+D25</f>
        <v>1516.1999999999998</v>
      </c>
      <c r="E14" s="12">
        <f>D14/C14*100</f>
        <v>24.721794213319637</v>
      </c>
    </row>
    <row r="15" spans="1:5">
      <c r="A15" s="18" t="s">
        <v>3</v>
      </c>
      <c r="B15" s="7" t="s">
        <v>4</v>
      </c>
      <c r="C15" s="28">
        <f>C16+C17+C18+C19+C20+C21+C23+C24</f>
        <v>4768.0999999999995</v>
      </c>
      <c r="D15" s="28">
        <f>D16+D17+D18+D19+D20+D21+D23+D24+D22</f>
        <v>1216.5999999999999</v>
      </c>
      <c r="E15" s="13">
        <f t="shared" ref="E15:E25" si="0">D15/C15*100</f>
        <v>25.5154044587991</v>
      </c>
    </row>
    <row r="16" spans="1:5">
      <c r="A16" s="1" t="s">
        <v>5</v>
      </c>
      <c r="B16" s="3" t="s">
        <v>6</v>
      </c>
      <c r="C16" s="27">
        <v>1103.8</v>
      </c>
      <c r="D16" s="27">
        <v>262.10000000000002</v>
      </c>
      <c r="E16" s="13">
        <f t="shared" si="0"/>
        <v>23.745243703569489</v>
      </c>
    </row>
    <row r="17" spans="1:6" ht="40.200000000000003">
      <c r="A17" s="1" t="s">
        <v>61</v>
      </c>
      <c r="B17" s="3" t="s">
        <v>62</v>
      </c>
      <c r="C17" s="27">
        <v>948.6</v>
      </c>
      <c r="D17" s="27">
        <v>228.8</v>
      </c>
      <c r="E17" s="13">
        <f t="shared" si="0"/>
        <v>24.119755429053342</v>
      </c>
    </row>
    <row r="18" spans="1:6">
      <c r="A18" s="1" t="s">
        <v>69</v>
      </c>
      <c r="B18" s="3" t="s">
        <v>70</v>
      </c>
      <c r="C18" s="27">
        <v>2455</v>
      </c>
      <c r="D18" s="27">
        <v>566.4</v>
      </c>
      <c r="E18" s="13">
        <f t="shared" si="0"/>
        <v>23.071283095723015</v>
      </c>
    </row>
    <row r="19" spans="1:6">
      <c r="A19" s="1" t="s">
        <v>7</v>
      </c>
      <c r="B19" s="3" t="s">
        <v>8</v>
      </c>
      <c r="C19" s="27">
        <v>6.9</v>
      </c>
      <c r="D19" s="27">
        <v>2.1</v>
      </c>
      <c r="E19" s="13">
        <f t="shared" si="0"/>
        <v>30.434782608695656</v>
      </c>
    </row>
    <row r="20" spans="1:6" ht="40.200000000000003">
      <c r="A20" s="1" t="s">
        <v>9</v>
      </c>
      <c r="B20" s="3" t="s">
        <v>10</v>
      </c>
      <c r="C20" s="27">
        <v>253.8</v>
      </c>
      <c r="D20" s="27">
        <v>52.9</v>
      </c>
      <c r="E20" s="13">
        <f t="shared" si="0"/>
        <v>20.843183609141054</v>
      </c>
    </row>
    <row r="21" spans="1:6" ht="27">
      <c r="A21" s="1" t="s">
        <v>11</v>
      </c>
      <c r="B21" s="3" t="s">
        <v>12</v>
      </c>
      <c r="C21" s="27"/>
      <c r="D21" s="27">
        <v>1</v>
      </c>
      <c r="E21" s="13"/>
    </row>
    <row r="22" spans="1:6" ht="56.4" customHeight="1">
      <c r="A22" s="1" t="s">
        <v>86</v>
      </c>
      <c r="B22" s="3" t="s">
        <v>90</v>
      </c>
      <c r="C22" s="27"/>
      <c r="D22" s="27">
        <v>103.3</v>
      </c>
      <c r="E22" s="13"/>
    </row>
    <row r="23" spans="1:6">
      <c r="A23" s="1" t="s">
        <v>13</v>
      </c>
      <c r="B23" s="3" t="s">
        <v>14</v>
      </c>
      <c r="C23" s="27"/>
      <c r="D23" s="27"/>
      <c r="E23" s="13"/>
    </row>
    <row r="24" spans="1:6">
      <c r="A24" s="1" t="s">
        <v>15</v>
      </c>
      <c r="B24" s="3" t="s">
        <v>16</v>
      </c>
      <c r="C24" s="27"/>
      <c r="D24" s="27"/>
      <c r="E24" s="13"/>
    </row>
    <row r="25" spans="1:6">
      <c r="A25" s="18" t="s">
        <v>17</v>
      </c>
      <c r="B25" s="7" t="s">
        <v>18</v>
      </c>
      <c r="C25" s="28">
        <f>C26+C27+C28</f>
        <v>1364.95</v>
      </c>
      <c r="D25" s="28">
        <f>D26+D27+D28</f>
        <v>299.60000000000002</v>
      </c>
      <c r="E25" s="12">
        <f t="shared" si="0"/>
        <v>21.949521960511376</v>
      </c>
    </row>
    <row r="26" spans="1:6" ht="40.200000000000003">
      <c r="A26" s="1" t="s">
        <v>19</v>
      </c>
      <c r="B26" s="3" t="s">
        <v>20</v>
      </c>
      <c r="C26" s="27">
        <v>1364.95</v>
      </c>
      <c r="D26" s="27">
        <v>357.5</v>
      </c>
      <c r="E26" s="16"/>
    </row>
    <row r="27" spans="1:6" ht="93">
      <c r="A27" s="1" t="s">
        <v>21</v>
      </c>
      <c r="B27" s="3" t="s">
        <v>22</v>
      </c>
      <c r="C27" s="27"/>
      <c r="D27" s="27">
        <v>1</v>
      </c>
      <c r="E27" s="16"/>
    </row>
    <row r="28" spans="1:6" ht="66.599999999999994">
      <c r="A28" s="1" t="s">
        <v>85</v>
      </c>
      <c r="B28" s="3" t="s">
        <v>89</v>
      </c>
      <c r="C28" s="27"/>
      <c r="D28" s="27">
        <v>-58.9</v>
      </c>
      <c r="E28" s="16"/>
    </row>
    <row r="29" spans="1:6">
      <c r="A29" s="5"/>
      <c r="B29" s="7" t="s">
        <v>23</v>
      </c>
      <c r="C29" s="29">
        <f>C25+C15</f>
        <v>6133.0499999999993</v>
      </c>
      <c r="D29" s="29">
        <f>D25+D15</f>
        <v>1516.1999999999998</v>
      </c>
      <c r="E29" s="28">
        <f>D29/C29*100</f>
        <v>24.721794213319637</v>
      </c>
      <c r="F29" s="32"/>
    </row>
    <row r="30" spans="1:6" ht="15.6">
      <c r="A30" s="5"/>
      <c r="B30" s="6" t="s">
        <v>24</v>
      </c>
      <c r="C30" s="8"/>
      <c r="D30" s="8"/>
      <c r="E30" s="27"/>
      <c r="F30" s="32"/>
    </row>
    <row r="31" spans="1:6">
      <c r="A31" s="26" t="s">
        <v>45</v>
      </c>
      <c r="B31" s="10" t="s">
        <v>25</v>
      </c>
      <c r="C31" s="27">
        <f>C32+C34+C35</f>
        <v>1995.7</v>
      </c>
      <c r="D31" s="27">
        <f>D32</f>
        <v>372.3</v>
      </c>
      <c r="E31" s="27">
        <f>D31/C31*100</f>
        <v>18.655108483238962</v>
      </c>
      <c r="F31" s="32"/>
    </row>
    <row r="32" spans="1:6" ht="66.599999999999994">
      <c r="A32" s="11" t="s">
        <v>46</v>
      </c>
      <c r="B32" s="3" t="s">
        <v>26</v>
      </c>
      <c r="C32" s="27">
        <v>1992.5</v>
      </c>
      <c r="D32" s="27">
        <v>372.3</v>
      </c>
      <c r="E32" s="27">
        <f t="shared" ref="E32:E49" si="1">D32/C32*100</f>
        <v>18.685069008782936</v>
      </c>
      <c r="F32" s="32"/>
    </row>
    <row r="33" spans="1:6" hidden="1">
      <c r="A33" s="11"/>
      <c r="B33" s="3"/>
      <c r="C33" s="27"/>
      <c r="D33" s="27"/>
      <c r="E33" s="27" t="e">
        <f t="shared" si="1"/>
        <v>#DIV/0!</v>
      </c>
      <c r="F33" s="32"/>
    </row>
    <row r="34" spans="1:6">
      <c r="A34" s="11" t="s">
        <v>47</v>
      </c>
      <c r="B34" s="3" t="s">
        <v>27</v>
      </c>
      <c r="C34" s="27">
        <v>1</v>
      </c>
      <c r="D34" s="27"/>
      <c r="E34" s="27">
        <f t="shared" si="1"/>
        <v>0</v>
      </c>
      <c r="F34" s="32"/>
    </row>
    <row r="35" spans="1:6">
      <c r="A35" s="11" t="s">
        <v>48</v>
      </c>
      <c r="B35" s="3" t="s">
        <v>28</v>
      </c>
      <c r="C35" s="27">
        <v>2.2000000000000002</v>
      </c>
      <c r="D35" s="27"/>
      <c r="E35" s="27">
        <f t="shared" si="1"/>
        <v>0</v>
      </c>
      <c r="F35" s="32"/>
    </row>
    <row r="36" spans="1:6">
      <c r="A36" s="11" t="s">
        <v>71</v>
      </c>
      <c r="B36" s="3" t="s">
        <v>72</v>
      </c>
      <c r="C36" s="27">
        <f>C37</f>
        <v>83.7</v>
      </c>
      <c r="D36" s="27">
        <f>D37</f>
        <v>14.1</v>
      </c>
      <c r="E36" s="27">
        <f t="shared" si="1"/>
        <v>16.845878136200714</v>
      </c>
      <c r="F36" s="32"/>
    </row>
    <row r="37" spans="1:6" ht="27">
      <c r="A37" s="11" t="s">
        <v>74</v>
      </c>
      <c r="B37" s="3" t="s">
        <v>73</v>
      </c>
      <c r="C37" s="27">
        <v>83.7</v>
      </c>
      <c r="D37" s="27">
        <v>14.1</v>
      </c>
      <c r="E37" s="27">
        <f t="shared" si="1"/>
        <v>16.845878136200714</v>
      </c>
      <c r="F37" s="32"/>
    </row>
    <row r="38" spans="1:6">
      <c r="A38" s="11" t="s">
        <v>49</v>
      </c>
      <c r="B38" s="3" t="s">
        <v>29</v>
      </c>
      <c r="C38" s="27">
        <f>C39</f>
        <v>2553</v>
      </c>
      <c r="D38" s="27">
        <f>D39</f>
        <v>267.7</v>
      </c>
      <c r="E38" s="27">
        <f t="shared" si="1"/>
        <v>10.485703094398746</v>
      </c>
      <c r="F38" s="32"/>
    </row>
    <row r="39" spans="1:6">
      <c r="A39" s="11" t="s">
        <v>50</v>
      </c>
      <c r="B39" s="3" t="s">
        <v>30</v>
      </c>
      <c r="C39" s="27">
        <v>2553</v>
      </c>
      <c r="D39" s="30">
        <v>267.7</v>
      </c>
      <c r="E39" s="27">
        <f t="shared" si="1"/>
        <v>10.485703094398746</v>
      </c>
      <c r="F39" s="32"/>
    </row>
    <row r="40" spans="1:6" ht="27">
      <c r="A40" s="11" t="s">
        <v>57</v>
      </c>
      <c r="B40" s="3" t="s">
        <v>59</v>
      </c>
      <c r="C40" s="30">
        <f>C42+C43</f>
        <v>445</v>
      </c>
      <c r="D40" s="30">
        <f>D41+D42+D43</f>
        <v>104</v>
      </c>
      <c r="E40" s="27">
        <f t="shared" si="1"/>
        <v>23.370786516853933</v>
      </c>
      <c r="F40" s="32"/>
    </row>
    <row r="41" spans="1:6">
      <c r="A41" s="20" t="s">
        <v>63</v>
      </c>
      <c r="B41" s="19" t="s">
        <v>64</v>
      </c>
      <c r="C41" s="30"/>
      <c r="D41" s="30"/>
      <c r="E41" s="27"/>
      <c r="F41" s="32"/>
    </row>
    <row r="42" spans="1:6">
      <c r="A42" s="11" t="s">
        <v>58</v>
      </c>
      <c r="B42" s="3" t="s">
        <v>60</v>
      </c>
      <c r="C42" s="30">
        <v>1</v>
      </c>
      <c r="D42" s="30"/>
      <c r="E42" s="27"/>
      <c r="F42" s="32"/>
    </row>
    <row r="43" spans="1:6">
      <c r="A43" s="20" t="s">
        <v>65</v>
      </c>
      <c r="B43" s="19" t="s">
        <v>80</v>
      </c>
      <c r="C43" s="30">
        <v>444</v>
      </c>
      <c r="D43" s="30">
        <v>104</v>
      </c>
      <c r="E43" s="27">
        <f t="shared" si="1"/>
        <v>23.423423423423422</v>
      </c>
      <c r="F43" s="32"/>
    </row>
    <row r="44" spans="1:6">
      <c r="A44" s="11" t="s">
        <v>51</v>
      </c>
      <c r="B44" s="3" t="s">
        <v>31</v>
      </c>
      <c r="C44" s="30">
        <f>C45+C46</f>
        <v>1248.5999999999999</v>
      </c>
      <c r="D44" s="30">
        <f>D45+D46</f>
        <v>374.1</v>
      </c>
      <c r="E44" s="27">
        <f t="shared" si="1"/>
        <v>29.961556943777033</v>
      </c>
      <c r="F44" s="32"/>
    </row>
    <row r="45" spans="1:6">
      <c r="A45" s="11" t="s">
        <v>52</v>
      </c>
      <c r="B45" s="3" t="s">
        <v>32</v>
      </c>
      <c r="C45" s="30">
        <v>818</v>
      </c>
      <c r="D45" s="30">
        <v>185.9</v>
      </c>
      <c r="E45" s="27">
        <f t="shared" si="1"/>
        <v>22.726161369193154</v>
      </c>
      <c r="F45" s="32"/>
    </row>
    <row r="46" spans="1:6" ht="27">
      <c r="A46" s="11" t="s">
        <v>53</v>
      </c>
      <c r="B46" s="3" t="s">
        <v>33</v>
      </c>
      <c r="C46" s="30">
        <v>430.6</v>
      </c>
      <c r="D46" s="30">
        <v>188.2</v>
      </c>
      <c r="E46" s="27">
        <f t="shared" si="1"/>
        <v>43.706456107756615</v>
      </c>
      <c r="F46" s="32"/>
    </row>
    <row r="47" spans="1:6">
      <c r="A47" s="11">
        <v>1100</v>
      </c>
      <c r="B47" s="3" t="s">
        <v>34</v>
      </c>
      <c r="C47" s="30">
        <v>247.7</v>
      </c>
      <c r="D47" s="30">
        <f>D48</f>
        <v>71.2</v>
      </c>
      <c r="E47" s="27">
        <f t="shared" si="1"/>
        <v>28.74444893015745</v>
      </c>
      <c r="F47" s="32"/>
    </row>
    <row r="48" spans="1:6">
      <c r="A48" s="11">
        <v>1102</v>
      </c>
      <c r="B48" s="3" t="s">
        <v>35</v>
      </c>
      <c r="C48" s="30">
        <v>247.7</v>
      </c>
      <c r="D48" s="30">
        <v>71.2</v>
      </c>
      <c r="E48" s="27">
        <f t="shared" si="1"/>
        <v>28.74444893015745</v>
      </c>
      <c r="F48" s="32"/>
    </row>
    <row r="49" spans="1:6">
      <c r="A49" s="1"/>
      <c r="B49" s="7" t="s">
        <v>36</v>
      </c>
      <c r="C49" s="28">
        <f>C31+C36+C38+C40+C44+C47</f>
        <v>6573.7</v>
      </c>
      <c r="D49" s="28">
        <f>D31+D36+D38+D40+D44+D47</f>
        <v>1203.4000000000001</v>
      </c>
      <c r="E49" s="28">
        <f t="shared" si="1"/>
        <v>18.306281089797224</v>
      </c>
      <c r="F49" s="32"/>
    </row>
    <row r="50" spans="1:6" ht="27">
      <c r="A50" s="1"/>
      <c r="B50" s="3" t="s">
        <v>37</v>
      </c>
      <c r="C50" s="30">
        <f>C29-C49</f>
        <v>-440.65000000000055</v>
      </c>
      <c r="D50" s="30">
        <f>D29-D49</f>
        <v>312.79999999999973</v>
      </c>
      <c r="E50" s="30"/>
    </row>
    <row r="51" spans="1:6" ht="27">
      <c r="A51" s="1"/>
      <c r="B51" s="3" t="s">
        <v>38</v>
      </c>
      <c r="C51" s="15"/>
      <c r="D51" s="13"/>
      <c r="E51" s="9"/>
    </row>
    <row r="52" spans="1:6" ht="27">
      <c r="A52" s="1"/>
      <c r="B52" s="3" t="s">
        <v>39</v>
      </c>
      <c r="C52" s="30">
        <f>C53+C54</f>
        <v>440.64999999999964</v>
      </c>
      <c r="D52" s="30">
        <f>D53+D54</f>
        <v>-312.69999999999982</v>
      </c>
      <c r="E52" s="9"/>
    </row>
    <row r="53" spans="1:6">
      <c r="A53" s="1"/>
      <c r="B53" s="3" t="s">
        <v>40</v>
      </c>
      <c r="C53" s="30">
        <v>-6133.05</v>
      </c>
      <c r="D53" s="30">
        <v>-1516.1</v>
      </c>
      <c r="E53" s="9"/>
    </row>
    <row r="54" spans="1:6">
      <c r="A54" s="1"/>
      <c r="B54" s="3" t="s">
        <v>41</v>
      </c>
      <c r="C54" s="30">
        <v>6573.7</v>
      </c>
      <c r="D54" s="15">
        <v>1203.4000000000001</v>
      </c>
      <c r="E54" s="9"/>
    </row>
    <row r="55" spans="1:6" ht="27">
      <c r="A55" s="1"/>
      <c r="B55" s="3" t="s">
        <v>42</v>
      </c>
      <c r="C55" s="29">
        <f>C51+C52</f>
        <v>440.64999999999964</v>
      </c>
      <c r="D55" s="29">
        <f>D51+D52</f>
        <v>-312.69999999999982</v>
      </c>
      <c r="E55" s="8"/>
    </row>
    <row r="57" spans="1:6">
      <c r="A57" s="37" t="s">
        <v>75</v>
      </c>
      <c r="B57" s="37"/>
    </row>
    <row r="58" spans="1:6">
      <c r="A58" s="37" t="s">
        <v>76</v>
      </c>
      <c r="B58" s="37"/>
      <c r="C58" s="17"/>
      <c r="D58" s="38" t="s">
        <v>79</v>
      </c>
      <c r="E58" s="39"/>
    </row>
    <row r="59" spans="1:6">
      <c r="D59" s="33" t="s">
        <v>56</v>
      </c>
      <c r="E59" s="33"/>
    </row>
    <row r="61" spans="1:6">
      <c r="A61" s="37" t="s">
        <v>77</v>
      </c>
      <c r="B61" s="37"/>
      <c r="C61" s="17"/>
      <c r="D61" s="38" t="s">
        <v>78</v>
      </c>
      <c r="E61" s="38"/>
    </row>
    <row r="62" spans="1:6">
      <c r="D62" s="33" t="s">
        <v>56</v>
      </c>
      <c r="E62" s="33"/>
    </row>
  </sheetData>
  <mergeCells count="15">
    <mergeCell ref="D62:E62"/>
    <mergeCell ref="B3:E3"/>
    <mergeCell ref="C1:E1"/>
    <mergeCell ref="C2:E2"/>
    <mergeCell ref="C4:E4"/>
    <mergeCell ref="A6:D6"/>
    <mergeCell ref="A7:D7"/>
    <mergeCell ref="A8:D8"/>
    <mergeCell ref="A9:D9"/>
    <mergeCell ref="A57:B57"/>
    <mergeCell ref="A58:B58"/>
    <mergeCell ref="A61:B61"/>
    <mergeCell ref="D58:E58"/>
    <mergeCell ref="D61:E61"/>
    <mergeCell ref="D59:E59"/>
  </mergeCells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2019-07-22T09:55:23Z</cp:lastPrinted>
  <dcterms:created xsi:type="dcterms:W3CDTF">2016-03-29T12:42:29Z</dcterms:created>
  <dcterms:modified xsi:type="dcterms:W3CDTF">2020-04-27T05:51:02Z</dcterms:modified>
</cp:coreProperties>
</file>